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ue.local\FIL\data\上下水道課\管理係\管理係（下水道係）\１３　県　報告　財政係提出など\R5年度\R6.1.18 2.2〆切　【依頼】公営企業に係る経営比較分析表（令和４年度決算）の分析等について\02.提出\"/>
    </mc:Choice>
  </mc:AlternateContent>
  <xr:revisionPtr revIDLastSave="0" documentId="13_ncr:1_{8D2D5686-791B-487C-BC95-B6B53D252952}" xr6:coauthVersionLast="36" xr6:coauthVersionMax="36" xr10:uidLastSave="{00000000-0000-0000-0000-000000000000}"/>
  <workbookProtection workbookAlgorithmName="SHA-512" workbookHashValue="ECWIDTNMm5UQ/PzIOPlcaqrWLzlHUGcZSrI5PJfYbkJR8w73l4RL74/vo5sVi+FreADcXB9myWw8cFSRR1hzhA==" workbookSaltValue="Ar43qo6vcABOS0Dv6nQ+J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P10" i="4"/>
  <c r="B10" i="4"/>
  <c r="BB8" i="4"/>
  <c r="AT8" i="4"/>
  <c r="W8" i="4"/>
  <c r="I8" i="4"/>
  <c r="B8" i="4"/>
  <c r="B6" i="4"/>
</calcChain>
</file>

<file path=xl/sharedStrings.xml><?xml version="1.0" encoding="utf-8"?>
<sst xmlns="http://schemas.openxmlformats.org/spreadsheetml/2006/main" count="236" uniqueCount="123">
  <si>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</si>
  <si>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</si>
  <si>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</si>
  <si>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</si>
  <si>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</si>
  <si>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</si>
  <si>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</si>
  <si>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</si>
  <si>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</si>
  <si>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</si>
  <si>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</si>
  <si>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</si>
  <si>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</si>
  <si>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</si>
  <si>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</si>
  <si>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</si>
  <si>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</si>
  <si>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</si>
  <si>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</si>
  <si>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</si>
  <si>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</si>
  <si>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</si>
  <si>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</si>
  <si>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</si>
  <si>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</si>
  <si>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</si>
  <si>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</si>
  <si>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</si>
  <si>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</si>
  <si>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</si>
  <si>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</si>
  <si>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</si>
  <si>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</si>
  <si>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</si>
  <si>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</si>
  <si>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</si>
  <si>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</si>
  <si>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</si>
  <si>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</si>
  <si>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</si>
  <si>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</si>
  <si>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</si>
  <si>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</si>
  <si>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</si>
  <si>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</si>
  <si>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</si>
  <si>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</si>
  <si>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</si>
  <si>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</si>
  <si>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</si>
  <si>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</si>
  <si>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</si>
  <si>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</si>
  <si>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</si>
  <si>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</si>
  <si>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</si>
  <si>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</si>
  <si>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</si>
  <si>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</si>
  <si>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</si>
  <si>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</si>
  <si>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</si>
  <si>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</si>
  <si>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</si>
  <si>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</si>
  <si>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</si>
  <si>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</si>
  <si>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</si>
  <si>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</si>
  <si>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</si>
  <si>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</si>
  <si>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</si>
  <si>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</si>
  <si>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</si>
  <si>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</si>
  <si>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</si>
  <si>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</si>
  <si>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</si>
  <si>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</si>
  <si>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</si>
  <si>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</si>
  <si>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</si>
  <si>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</si>
  <si>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</si>
  <si>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</si>
  <si>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</si>
  <si>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</si>
  <si>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</si>
  <si>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</si>
  <si>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</si>
  <si>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</si>
  <si>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</si>
  <si>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</si>
  <si>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</si>
  <si>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</si>
  <si>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</si>
  <si>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</si>
  <si>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</si>
  <si>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</si>
  <si>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</si>
  <si>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須恵町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</si>
  <si>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</si>
  <si>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</si>
  <si>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</si>
  <si>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</si>
  <si>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</si>
  <si>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</si>
  <si>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</si>
  <si>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</si>
  <si>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</si>
  <si>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</si>
  <si>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</si>
  <si>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</si>
  <si>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</si>
  <si>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</si>
  <si>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</si>
  <si>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</si>
  <si>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</si>
  <si>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</si>
  <si>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</si>
  <si>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水洗化率は類似団体平均値を上回っているが、経費回収率は、下回っている。施設の利用率でみると類似団体平均値よりも低く50％にも満たない数値で推移しており、処理能力に対する利用率は低い。
　今後、収益額の増加の見込みはほぼ無く現状の収益額水準で推移すると思われるが、施設の現状を維持するのが限界で、仮に施設の修繕や更新が発生する場合は、企業債の新規発行や一般会計の負担を強いることは免れない。
　このことを解消し、将来の安定的な経営を実現することを目指すために、広域化・共同化・最適化により公共下水道事業に切り替える計画を検討中である。
　新規の企業債は、資本費平準化債、公営企業会計適用債のみで、施設建設当時に借入した企業債は、順調に減額できている。</t>
    <rPh sb="144" eb="146">
      <t>ゲンカイ</t>
    </rPh>
    <rPh sb="148" eb="149">
      <t>カリ</t>
    </rPh>
    <rPh sb="202" eb="204">
      <t>カイショウ</t>
    </rPh>
    <phoneticPr fontId="4"/>
  </si>
  <si>
    <t>　処理施設は、皿山地区（平成8年度供用開始）及び古の添地区（平成10年供用開始）の2処理区。
　施設が比較的新しいため、現状では適切な維持管理のみで運営できている。
　今後暫くは、定期的に巡視・点検を実施し、必要に応じ調査・診断・修繕を実施していく。
　</t>
  </si>
  <si>
    <t>　建設工事もすでに完了し、処理区域面積も限られている為、今後料金収入の増加はほぼ見込めない。
　限られた収益額での経営は、今後何十年後かに訪れるであろう施設の更新等には到底対応は難しいので、将来の安定的な経営を実現することを目指すために、広域化・共同化・最適化により公共下水道事業に切り替える計画を検討中である。
　また、令和6年度より地方公営企業法を適用する予定で現在移行作業を進めており、更なる経営状況の把握や、より健全な経営を図れるよう、将来への準備に備えたい。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</si>
</sst>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E0-4836-9B79-5E9B654F2FA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BE0-4836-9B79-5E9B654F2FA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44.9</c:v>
                </c:pt>
                <c:pt idx="1">
                  <c:v>40.450000000000003</c:v>
                </c:pt>
                <c:pt idx="2">
                  <c:v>43.31</c:v>
                </c:pt>
                <c:pt idx="3">
                  <c:v>42.68</c:v>
                </c:pt>
                <c:pt idx="4">
                  <c:v>39.49</c:v>
                </c:pt>
              </c:numCache>
            </c:numRef>
          </c:val>
          <c:extLst>
            <c:ext xmlns:c16="http://schemas.microsoft.com/office/drawing/2014/chart" uri="{C3380CC4-5D6E-409C-BE32-E72D297353CC}">
              <c16:uniqueId val="{00000000-3B72-4BFA-82E5-315F6311B3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3B72-4BFA-82E5-315F6311B3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92.96</c:v>
                </c:pt>
                <c:pt idx="1">
                  <c:v>91.41</c:v>
                </c:pt>
                <c:pt idx="2">
                  <c:v>91.41</c:v>
                </c:pt>
                <c:pt idx="3">
                  <c:v>91.41</c:v>
                </c:pt>
                <c:pt idx="4">
                  <c:v>91.41</c:v>
                </c:pt>
              </c:numCache>
            </c:numRef>
          </c:val>
          <c:extLst>
            <c:ext xmlns:c16="http://schemas.microsoft.com/office/drawing/2014/chart" uri="{C3380CC4-5D6E-409C-BE32-E72D297353CC}">
              <c16:uniqueId val="{00000000-1649-4B05-9BFA-D81F188C8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649-4B05-9BFA-D81F188C8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57.08</c:v>
                </c:pt>
                <c:pt idx="1">
                  <c:v>56.85</c:v>
                </c:pt>
                <c:pt idx="2">
                  <c:v>64.88</c:v>
                </c:pt>
                <c:pt idx="3">
                  <c:v>66.8</c:v>
                </c:pt>
                <c:pt idx="4">
                  <c:v>65.23</c:v>
                </c:pt>
              </c:numCache>
            </c:numRef>
          </c:val>
          <c:extLst>
            <c:ext xmlns:c16="http://schemas.microsoft.com/office/drawing/2014/chart" uri="{C3380CC4-5D6E-409C-BE32-E72D297353CC}">
              <c16:uniqueId val="{00000000-F0EA-4A8A-84FE-FD90357CDA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EA-4A8A-84FE-FD90357CDA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6-4128-BD0B-05A88E843B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6-4128-BD0B-05A88E843B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D-453D-8A07-7E8AD6F8B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D-453D-8A07-7E8AD6F8B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0-4572-9F3E-5037025DB6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0-4572-9F3E-5037025DB6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4F-43C1-9DE7-A1D290A4D3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4F-43C1-9DE7-A1D290A4D3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C2-4801-A6EA-4FBBBE3BE5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7C2-4801-A6EA-4FBBBE3BE5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42.89</c:v>
                </c:pt>
                <c:pt idx="1">
                  <c:v>22.76</c:v>
                </c:pt>
                <c:pt idx="2">
                  <c:v>33.18</c:v>
                </c:pt>
                <c:pt idx="3">
                  <c:v>48.4</c:v>
                </c:pt>
                <c:pt idx="4">
                  <c:v>55.14</c:v>
                </c:pt>
              </c:numCache>
            </c:numRef>
          </c:val>
          <c:extLst>
            <c:ext xmlns:c16="http://schemas.microsoft.com/office/drawing/2014/chart" uri="{C3380CC4-5D6E-409C-BE32-E72D297353CC}">
              <c16:uniqueId val="{00000000-FEDE-4A9A-AFD4-A3D31879E5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EDE-4A9A-AFD4-A3D31879E5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345.69</c:v>
                </c:pt>
                <c:pt idx="1">
                  <c:v>598.53</c:v>
                </c:pt>
                <c:pt idx="2">
                  <c:v>406.33</c:v>
                </c:pt>
                <c:pt idx="3">
                  <c:v>278.39999999999998</c:v>
                </c:pt>
                <c:pt idx="4">
                  <c:v>255.3</c:v>
                </c:pt>
              </c:numCache>
            </c:numRef>
          </c:val>
          <c:extLst>
            <c:ext xmlns:c16="http://schemas.microsoft.com/office/drawing/2014/chart" uri="{C3380CC4-5D6E-409C-BE32-E72D297353CC}">
              <c16:uniqueId val="{00000000-90A4-43D6-9BB5-C97919B581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0A4-43D6-9BB5-C97919B581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福岡県　須恵町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29270</v>
      </c>
      <c r="AM8" s="55"/>
      <c r="AN8" s="55"/>
      <c r="AO8" s="55"/>
      <c r="AP8" s="55"/>
      <c r="AQ8" s="55"/>
      <c r="AR8" s="55"/>
      <c r="AS8" s="55"/>
      <c r="AT8" s="54">
        <f>データ!T6</f>
        <v>16.309999999999999</v>
      </c>
      <c r="AU8" s="54"/>
      <c r="AV8" s="54"/>
      <c r="AW8" s="54"/>
      <c r="AX8" s="54"/>
      <c r="AY8" s="54"/>
      <c r="AZ8" s="54"/>
      <c r="BA8" s="54"/>
      <c r="BB8" s="54">
        <f>データ!U6</f>
        <v>1794.6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2.42</v>
      </c>
      <c r="Q10" s="54"/>
      <c r="R10" s="54"/>
      <c r="S10" s="54"/>
      <c r="T10" s="54"/>
      <c r="U10" s="54"/>
      <c r="V10" s="54"/>
      <c r="W10" s="54">
        <f>データ!Q6</f>
        <v>97.87</v>
      </c>
      <c r="X10" s="54"/>
      <c r="Y10" s="54"/>
      <c r="Z10" s="54"/>
      <c r="AA10" s="54"/>
      <c r="AB10" s="54"/>
      <c r="AC10" s="54"/>
      <c r="AD10" s="55">
        <f>データ!R6</f>
        <v>2860</v>
      </c>
      <c r="AE10" s="55"/>
      <c r="AF10" s="55"/>
      <c r="AG10" s="55"/>
      <c r="AH10" s="55"/>
      <c r="AI10" s="55"/>
      <c r="AJ10" s="55"/>
      <c r="AK10" s="2"/>
      <c r="AL10" s="55">
        <f>データ!V6</f>
        <v>710</v>
      </c>
      <c r="AM10" s="55"/>
      <c r="AN10" s="55"/>
      <c r="AO10" s="55"/>
      <c r="AP10" s="55"/>
      <c r="AQ10" s="55"/>
      <c r="AR10" s="55"/>
      <c r="AS10" s="55"/>
      <c r="AT10" s="54">
        <f>データ!W6</f>
        <v>0.63</v>
      </c>
      <c r="AU10" s="54"/>
      <c r="AV10" s="54"/>
      <c r="AW10" s="54"/>
      <c r="AX10" s="54"/>
      <c r="AY10" s="54"/>
      <c r="AZ10" s="54"/>
      <c r="BA10" s="54"/>
      <c r="BB10" s="54">
        <f>データ!X6</f>
        <v>1126.98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120</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121</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2DJyakPhXsncB4SEGQDVqGZJXMN0Crpc1mHYZMEG4irmoYwjAhQxpzRaKOxT8SrM9iY4YIMjAP+sqX5n6T32Rg==" saltValue="oRDGO/+30bSr8tILAmb6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403440</v>
      </c>
      <c r="D6" s="19">
        <f t="shared" si="3"/>
        <v>47</v>
      </c>
      <c r="E6" s="19">
        <f t="shared" si="3"/>
        <v>17</v>
      </c>
      <c r="F6" s="19">
        <f t="shared" si="3"/>
        <v>5</v>
      </c>
      <c r="G6" s="19">
        <f t="shared" si="3"/>
        <v>0</v>
      </c>
      <c r="H6" s="19" t="str">
        <f t="shared" si="3"/>
        <v>福岡県　須恵町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2.42</v>
      </c>
      <c r="Q6" s="20">
        <f t="shared" si="3"/>
        <v>97.87</v>
      </c>
      <c r="R6" s="20">
        <f t="shared" si="3"/>
        <v>2860</v>
      </c>
      <c r="S6" s="20">
        <f t="shared" si="3"/>
        <v>29270</v>
      </c>
      <c r="T6" s="20">
        <f t="shared" si="3"/>
        <v>16.309999999999999</v>
      </c>
      <c r="U6" s="20">
        <f t="shared" si="3"/>
        <v>1794.6</v>
      </c>
      <c r="V6" s="20">
        <f t="shared" si="3"/>
        <v>710</v>
      </c>
      <c r="W6" s="20">
        <f t="shared" si="3"/>
        <v>0.63</v>
      </c>
      <c r="X6" s="20">
        <f t="shared" si="3"/>
        <v>1126.98</v>
      </c>
      <c r="Y6" s="21">
        <f>IF(Y7="",NA(),Y7)</f>
        <v>57.08</v>
      </c>
      <c r="Z6" s="21">
        <f t="shared" ref="Z6:AH6" si="4">IF(Z7="",NA(),Z7)</f>
        <v>56.85</v>
      </c>
      <c r="AA6" s="21">
        <f t="shared" si="4"/>
        <v>64.88</v>
      </c>
      <c r="AB6" s="21">
        <f t="shared" si="4"/>
        <v>66.8</v>
      </c>
      <c r="AC6" s="21">
        <f t="shared" si="4"/>
        <v>65.23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42.89</v>
      </c>
      <c r="BR6" s="21">
        <f t="shared" ref="BR6:BZ6" si="8">IF(BR7="",NA(),BR7)</f>
        <v>22.76</v>
      </c>
      <c r="BS6" s="21">
        <f t="shared" si="8"/>
        <v>33.18</v>
      </c>
      <c r="BT6" s="21">
        <f t="shared" si="8"/>
        <v>48.4</v>
      </c>
      <c r="BU6" s="21">
        <f t="shared" si="8"/>
        <v>55.14</v>
      </c>
      <c r="BV6" s="21">
        <f t="shared" si="8"/>
        <v>57.77</v>
      </c>
      <c r="BW6" s="21">
        <f t="shared" si="8"/>
        <v>57.31</v>
      </c>
      <c r="BX6" s="21">
        <f t="shared" si="8"/>
        <v>57.08</v>
      </c>
      <c r="BY6" s="21">
        <f t="shared" si="8"/>
        <v>56.26</v>
      </c>
      <c r="BZ6" s="21">
        <f t="shared" si="8"/>
        <v>52.94</v>
      </c>
      <c r="CA6" s="20" t="str">
        <f>IF(CA7="","",IF(CA7="-","【-】","【"&amp;SUBSTITUTE(TEXT(CA7,"#,##0.00"),"-","△")&amp;"】"))</f>
        <v>【57.02】</v>
      </c>
      <c r="CB6" s="21">
        <f>IF(CB7="",NA(),CB7)</f>
        <v>345.69</v>
      </c>
      <c r="CC6" s="21">
        <f t="shared" ref="CC6:CK6" si="9">IF(CC7="",NA(),CC7)</f>
        <v>598.53</v>
      </c>
      <c r="CD6" s="21">
        <f t="shared" si="9"/>
        <v>406.33</v>
      </c>
      <c r="CE6" s="21">
        <f t="shared" si="9"/>
        <v>278.39999999999998</v>
      </c>
      <c r="CF6" s="21">
        <f t="shared" si="9"/>
        <v>255.3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44.9</v>
      </c>
      <c r="CN6" s="21">
        <f t="shared" ref="CN6:CV6" si="10">IF(CN7="",NA(),CN7)</f>
        <v>40.450000000000003</v>
      </c>
      <c r="CO6" s="21">
        <f t="shared" si="10"/>
        <v>43.31</v>
      </c>
      <c r="CP6" s="21">
        <f t="shared" si="10"/>
        <v>42.68</v>
      </c>
      <c r="CQ6" s="21">
        <f t="shared" si="10"/>
        <v>39.49</v>
      </c>
      <c r="CR6" s="21">
        <f t="shared" si="10"/>
        <v>50.68</v>
      </c>
      <c r="CS6" s="21">
        <f t="shared" si="10"/>
        <v>50.14</v>
      </c>
      <c r="CT6" s="21">
        <f t="shared" si="10"/>
        <v>54.83</v>
      </c>
      <c r="CU6" s="21">
        <f t="shared" si="10"/>
        <v>66.53</v>
      </c>
      <c r="CV6" s="21">
        <f t="shared" si="10"/>
        <v>52.35</v>
      </c>
      <c r="CW6" s="20" t="str">
        <f>IF(CW7="","",IF(CW7="-","【-】","【"&amp;SUBSTITUTE(TEXT(CW7,"#,##0.00"),"-","△")&amp;"】"))</f>
        <v>【52.55】</v>
      </c>
      <c r="CX6" s="21">
        <f>IF(CX7="",NA(),CX7)</f>
        <v>92.96</v>
      </c>
      <c r="CY6" s="21">
        <f t="shared" ref="CY6:DG6" si="11">IF(CY7="",NA(),CY7)</f>
        <v>91.41</v>
      </c>
      <c r="CZ6" s="21">
        <f t="shared" si="11"/>
        <v>91.41</v>
      </c>
      <c r="DA6" s="21">
        <f t="shared" si="11"/>
        <v>91.41</v>
      </c>
      <c r="DB6" s="21">
        <f t="shared" si="11"/>
        <v>91.41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403440</v>
      </c>
      <c r="D7" s="23">
        <v>47</v>
      </c>
      <c r="E7" s="23">
        <v>17</v>
      </c>
      <c r="F7" s="23">
        <v>5</v>
      </c>
      <c r="G7" s="23">
        <v>0</v>
      </c>
      <c r="H7" s="23" t="s">
        <v>100</v>
      </c>
      <c r="I7" s="23" t="s">
        <v>101</v>
      </c>
      <c r="J7" s="23" t="s">
        <v>102</v>
      </c>
      <c r="K7" s="23" t="s">
        <v>103</v>
      </c>
      <c r="L7" s="23" t="s">
        <v>104</v>
      </c>
      <c r="M7" s="23" t="s">
        <v>105</v>
      </c>
      <c r="N7" s="24" t="s">
        <v>106</v>
      </c>
      <c r="O7" s="24" t="s">
        <v>107</v>
      </c>
      <c r="P7" s="24">
        <v>2.42</v>
      </c>
      <c r="Q7" s="24">
        <v>97.87</v>
      </c>
      <c r="R7" s="24">
        <v>2860</v>
      </c>
      <c r="S7" s="24">
        <v>29270</v>
      </c>
      <c r="T7" s="24">
        <v>16.309999999999999</v>
      </c>
      <c r="U7" s="24">
        <v>1794.6</v>
      </c>
      <c r="V7" s="24">
        <v>710</v>
      </c>
      <c r="W7" s="24">
        <v>0.63</v>
      </c>
      <c r="X7" s="24">
        <v>1126.98</v>
      </c>
      <c r="Y7" s="24">
        <v>57.08</v>
      </c>
      <c r="Z7" s="24">
        <v>56.85</v>
      </c>
      <c r="AA7" s="24">
        <v>64.88</v>
      </c>
      <c r="AB7" s="24">
        <v>66.8</v>
      </c>
      <c r="AC7" s="24">
        <v>65.23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42.89</v>
      </c>
      <c r="BR7" s="24">
        <v>22.76</v>
      </c>
      <c r="BS7" s="24">
        <v>33.18</v>
      </c>
      <c r="BT7" s="24">
        <v>48.4</v>
      </c>
      <c r="BU7" s="24">
        <v>55.14</v>
      </c>
      <c r="BV7" s="24">
        <v>57.77</v>
      </c>
      <c r="BW7" s="24">
        <v>57.31</v>
      </c>
      <c r="BX7" s="24">
        <v>57.08</v>
      </c>
      <c r="BY7" s="24">
        <v>56.26</v>
      </c>
      <c r="BZ7" s="24">
        <v>52.94</v>
      </c>
      <c r="CA7" s="24">
        <v>57.02</v>
      </c>
      <c r="CB7" s="24">
        <v>345.69</v>
      </c>
      <c r="CC7" s="24">
        <v>598.53</v>
      </c>
      <c r="CD7" s="24">
        <v>406.33</v>
      </c>
      <c r="CE7" s="24">
        <v>278.39999999999998</v>
      </c>
      <c r="CF7" s="24">
        <v>255.3</v>
      </c>
      <c r="CG7" s="24">
        <v>274.35000000000002</v>
      </c>
      <c r="CH7" s="24">
        <v>273.52</v>
      </c>
      <c r="CI7" s="24">
        <v>274.99</v>
      </c>
      <c r="CJ7" s="24">
        <v>282.08999999999997</v>
      </c>
      <c r="CK7" s="24">
        <v>303.27999999999997</v>
      </c>
      <c r="CL7" s="24">
        <v>273.68</v>
      </c>
      <c r="CM7" s="24">
        <v>44.9</v>
      </c>
      <c r="CN7" s="24">
        <v>40.450000000000003</v>
      </c>
      <c r="CO7" s="24">
        <v>43.31</v>
      </c>
      <c r="CP7" s="24">
        <v>42.68</v>
      </c>
      <c r="CQ7" s="24">
        <v>39.49</v>
      </c>
      <c r="CR7" s="24">
        <v>50.68</v>
      </c>
      <c r="CS7" s="24">
        <v>50.14</v>
      </c>
      <c r="CT7" s="24">
        <v>54.83</v>
      </c>
      <c r="CU7" s="24">
        <v>66.53</v>
      </c>
      <c r="CV7" s="24">
        <v>52.35</v>
      </c>
      <c r="CW7" s="24">
        <v>52.55</v>
      </c>
      <c r="CX7" s="24">
        <v>92.96</v>
      </c>
      <c r="CY7" s="24">
        <v>91.41</v>
      </c>
      <c r="CZ7" s="24">
        <v>91.41</v>
      </c>
      <c r="DA7" s="24">
        <v>91.41</v>
      </c>
      <c r="DB7" s="24">
        <v>91.41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百田　亮介</cp:lastModifiedBy>
  <dcterms:created xsi:type="dcterms:W3CDTF">2023-12-12T02:56:08Z</dcterms:created>
  <dcterms:modified xsi:type="dcterms:W3CDTF">2024-01-18T06:55:51Z</dcterms:modified>
  <cp:category/>
</cp:coreProperties>
</file>