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369\Desktop\【経営比較分析表】2022_403440_46_010\【経営比較分析表】2022_403440_46_010\"/>
    </mc:Choice>
  </mc:AlternateContent>
  <xr:revisionPtr revIDLastSave="0" documentId="13_ncr:1_{FBC5C33E-217E-41D4-918E-8BC3D0D8628A}" xr6:coauthVersionLast="36" xr6:coauthVersionMax="36" xr10:uidLastSave="{00000000-0000-0000-0000-000000000000}"/>
  <workbookProtection workbookAlgorithmName="SHA-512" workbookHashValue="pG2jlxpeeDvi14mTyTDjhKhytr71SdXKCxDR+SzT6jUf/CmD/khXa4BnLlrmqXJTDbn54vQA/PJjiE/SNc8VkA==" workbookSaltValue="htJgl3kp6WOOF+lw5GnUk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<sst xmlns="http://schemas.openxmlformats.org/spreadsheetml/2006/main" count="228" uniqueCount="115">
  <si>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</si>
  <si>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</si>
  <si>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</si>
  <si>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</si>
  <si>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</si>
  <si>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</si>
  <si>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</si>
  <si>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</si>
  <si>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</si>
  <si>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</si>
  <si>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</si>
  <si>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</si>
  <si>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</si>
  <si>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</si>
  <si>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</si>
  <si>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</si>
  <si>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</si>
  <si>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</si>
  <si>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</si>
  <si>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</si>
  <si>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</si>
  <si>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</si>
  <si>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</si>
  <si>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</si>
  <si>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</si>
  <si>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</si>
  <si>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</si>
  <si>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</si>
  <si>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</si>
  <si>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</si>
  <si>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</si>
  <si>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</si>
  <si>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</si>
  <si>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</si>
  <si>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</si>
  <si>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</si>
  <si>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</si>
  <si>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</si>
  <si>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</si>
  <si>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</si>
  <si>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</si>
  <si>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</si>
  <si>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</si>
  <si>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</si>
  <si>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</si>
  <si>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</si>
  <si>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</si>
  <si>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</si>
  <si>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</si>
  <si>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</si>
  <si>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</si>
  <si>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</si>
  <si>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</si>
  <si>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</si>
  <si>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</si>
  <si>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</si>
  <si>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</si>
  <si>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</si>
  <si>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</si>
  <si>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</si>
  <si>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</si>
  <si>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</si>
  <si>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</si>
  <si>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</si>
  <si>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</si>
  <si>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</si>
  <si>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</si>
  <si>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</si>
  <si>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</si>
  <si>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</si>
  <si>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</si>
  <si>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</si>
  <si>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</si>
  <si>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</si>
  <si>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</si>
  <si>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</si>
  <si>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</si>
  <si>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</si>
  <si>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</si>
  <si>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</si>
  <si>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</si>
  <si>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</si>
  <si>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</si>
  <si>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</si>
  <si>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</si>
  <si>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</si>
  <si>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</si>
  <si>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</si>
  <si>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</si>
  <si>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</si>
  <si>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</si>
  <si>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</si>
  <si>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</si>
  <si>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須恵町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</si>
  <si>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</si>
  <si>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</si>
  <si>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</si>
  <si>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</si>
  <si>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</si>
  <si>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</si>
  <si>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</si>
  <si>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</si>
  <si>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</si>
  <si>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</si>
  <si>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</si>
  <si>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</si>
  <si>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</si>
  <si>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</si>
  <si>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</si>
  <si>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</si>
  <si>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</si>
  <si>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</si>
  <si>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須恵町の水道事業においては、平成18年より赤字が続いたため、平成22年度に料金の値上げを実施しました。これにより、単年度の収支比率を表す①経常収支比率が100%を超え、平成23年度以降は黒字が継続しています。その結果、平成26年度に②累積欠損金を解消することができました。
とはいえ、⑥給水原価はいまだに類似団体の平均値よりも高い水準で横ばい状態です。
近年の人口増に伴う給水収益の増加、人件費や維持管理費等の削減等のプラス要因はあるものの、福岡地区水道企業団からの受水費が徐々に増大しており、経営を圧迫している状況です。
一方、⑦の施設利用率及び⑧有収率は類似団体の平均値を超えており、施設の稼働状況が適切に収益に反映されていることからも、経営の効率性は高いものと考えられます。</t>
    <phoneticPr fontId="4"/>
  </si>
  <si>
    <t>須恵町の水道管の更新については、下水道の整備に併せて順次行っています。特に老朽化が著しい水道管については、大規模な漏水の危険性があり住民の生活に多大な影響を及ぼすことから、下水道の整備を待つことなく更新を行っています。そのため、③管路更新率は、類似団体平均値を上回り、その結果として②管路経年化率も非常に低い値で推移しています。</t>
    <phoneticPr fontId="4"/>
  </si>
  <si>
    <t>①経常収支比率は良好であり、②累積欠損金も解消されたことから、現在のところ経営の健全化は進んでいると考えられます。また、水道施設への更新投資を十分に行うことで、水道管路の健全性を確保できております。③流動比率についても年々改善されており、類似団体平均値を上回る値になっております。収益においては給水人口の増加に伴う給水収益の増加が見込まれますが、費用においては人件費や福岡地区水道企業団からの受水費のさらなる増加など、様々なマイナス要因が考えられます。
そのため、今後も経営の健全化と水道施設の健全性を維持するためには、さらなる経営の効率化と経費削減に取り組むとともに、更新事業の選択と集中や施設の延命化により更新費用を抑え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</si>
</sst>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1.6</c:v>
                </c:pt>
                <c:pt idx="1">
                  <c:v>0.82</c:v>
                </c:pt>
                <c:pt idx="2">
                  <c:v>0.68</c:v>
                </c:pt>
                <c:pt idx="3">
                  <c:v>0.74</c:v>
                </c:pt>
                <c:pt idx="4">
                  <c:v>0.8</c:v>
                </c:pt>
              </c:numCache>
            </c:numRef>
          </c:val>
          <c:extLst>
            <c:ext xmlns:c16="http://schemas.microsoft.com/office/drawing/2014/chart" uri="{C3380CC4-5D6E-409C-BE32-E72D297353CC}">
              <c16:uniqueId val="{00000000-6ED3-407D-A259-49AA0E85CA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6ED3-407D-A259-49AA0E85CA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59.53</c:v>
                </c:pt>
                <c:pt idx="1">
                  <c:v>58.73</c:v>
                </c:pt>
                <c:pt idx="2">
                  <c:v>60.91</c:v>
                </c:pt>
                <c:pt idx="3">
                  <c:v>61.22</c:v>
                </c:pt>
                <c:pt idx="4">
                  <c:v>61.71</c:v>
                </c:pt>
              </c:numCache>
            </c:numRef>
          </c:val>
          <c:extLst>
            <c:ext xmlns:c16="http://schemas.microsoft.com/office/drawing/2014/chart" uri="{C3380CC4-5D6E-409C-BE32-E72D297353CC}">
              <c16:uniqueId val="{00000000-4E01-4D18-8B43-4CAC332463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4E01-4D18-8B43-4CAC332463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94.85</c:v>
                </c:pt>
                <c:pt idx="1">
                  <c:v>95.99</c:v>
                </c:pt>
                <c:pt idx="2">
                  <c:v>95.85</c:v>
                </c:pt>
                <c:pt idx="3">
                  <c:v>96.05</c:v>
                </c:pt>
                <c:pt idx="4">
                  <c:v>95.57</c:v>
                </c:pt>
              </c:numCache>
            </c:numRef>
          </c:val>
          <c:extLst>
            <c:ext xmlns:c16="http://schemas.microsoft.com/office/drawing/2014/chart" uri="{C3380CC4-5D6E-409C-BE32-E72D297353CC}">
              <c16:uniqueId val="{00000000-79D3-496D-B2A6-EC4795A6EA7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9D3-496D-B2A6-EC4795A6EA7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113.44</c:v>
                </c:pt>
                <c:pt idx="1">
                  <c:v>111.37</c:v>
                </c:pt>
                <c:pt idx="2">
                  <c:v>116.19</c:v>
                </c:pt>
                <c:pt idx="3">
                  <c:v>116.38</c:v>
                </c:pt>
                <c:pt idx="4">
                  <c:v>113.72</c:v>
                </c:pt>
              </c:numCache>
            </c:numRef>
          </c:val>
          <c:extLst>
            <c:ext xmlns:c16="http://schemas.microsoft.com/office/drawing/2014/chart" uri="{C3380CC4-5D6E-409C-BE32-E72D297353CC}">
              <c16:uniqueId val="{00000000-65C3-4AC2-AA61-E2E74B0928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65C3-4AC2-AA61-E2E74B0928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43.06</c:v>
                </c:pt>
                <c:pt idx="1">
                  <c:v>44.35</c:v>
                </c:pt>
                <c:pt idx="2">
                  <c:v>45.78</c:v>
                </c:pt>
                <c:pt idx="3">
                  <c:v>47.05</c:v>
                </c:pt>
                <c:pt idx="4">
                  <c:v>48.13</c:v>
                </c:pt>
              </c:numCache>
            </c:numRef>
          </c:val>
          <c:extLst>
            <c:ext xmlns:c16="http://schemas.microsoft.com/office/drawing/2014/chart" uri="{C3380CC4-5D6E-409C-BE32-E72D297353CC}">
              <c16:uniqueId val="{00000000-3AC6-4610-AC7F-E7F22EEEEC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3AC6-4610-AC7F-E7F22EEEEC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2.74</c:v>
                </c:pt>
                <c:pt idx="1">
                  <c:v>2.59</c:v>
                </c:pt>
                <c:pt idx="2">
                  <c:v>2.59</c:v>
                </c:pt>
                <c:pt idx="3">
                  <c:v>2.52</c:v>
                </c:pt>
                <c:pt idx="4">
                  <c:v>2.4700000000000002</c:v>
                </c:pt>
              </c:numCache>
            </c:numRef>
          </c:val>
          <c:extLst>
            <c:ext xmlns:c16="http://schemas.microsoft.com/office/drawing/2014/chart" uri="{C3380CC4-5D6E-409C-BE32-E72D297353CC}">
              <c16:uniqueId val="{00000000-8570-450D-AB19-60A4782953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8570-450D-AB19-60A4782953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2A-4CD9-9540-DAA4E2D460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E2A-4CD9-9540-DAA4E2D460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307.99</c:v>
                </c:pt>
                <c:pt idx="1">
                  <c:v>424.6</c:v>
                </c:pt>
                <c:pt idx="2">
                  <c:v>493.31</c:v>
                </c:pt>
                <c:pt idx="3">
                  <c:v>554.52</c:v>
                </c:pt>
                <c:pt idx="4">
                  <c:v>468.94</c:v>
                </c:pt>
              </c:numCache>
            </c:numRef>
          </c:val>
          <c:extLst>
            <c:ext xmlns:c16="http://schemas.microsoft.com/office/drawing/2014/chart" uri="{C3380CC4-5D6E-409C-BE32-E72D297353CC}">
              <c16:uniqueId val="{00000000-0931-4FA1-9669-E33CE1E89A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0931-4FA1-9669-E33CE1E89A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276.98</c:v>
                </c:pt>
                <c:pt idx="1">
                  <c:v>266.45</c:v>
                </c:pt>
                <c:pt idx="2">
                  <c:v>247.96</c:v>
                </c:pt>
                <c:pt idx="3">
                  <c:v>233.19</c:v>
                </c:pt>
                <c:pt idx="4">
                  <c:v>220.71</c:v>
                </c:pt>
              </c:numCache>
            </c:numRef>
          </c:val>
          <c:extLst>
            <c:ext xmlns:c16="http://schemas.microsoft.com/office/drawing/2014/chart" uri="{C3380CC4-5D6E-409C-BE32-E72D297353CC}">
              <c16:uniqueId val="{00000000-05C2-495E-8D6A-AED7C7A1C9F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05C2-495E-8D6A-AED7C7A1C9F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106.15</c:v>
                </c:pt>
                <c:pt idx="1">
                  <c:v>107.06</c:v>
                </c:pt>
                <c:pt idx="2">
                  <c:v>111.55</c:v>
                </c:pt>
                <c:pt idx="3">
                  <c:v>111.56</c:v>
                </c:pt>
                <c:pt idx="4">
                  <c:v>109.1</c:v>
                </c:pt>
              </c:numCache>
            </c:numRef>
          </c:val>
          <c:extLst>
            <c:ext xmlns:c16="http://schemas.microsoft.com/office/drawing/2014/chart" uri="{C3380CC4-5D6E-409C-BE32-E72D297353CC}">
              <c16:uniqueId val="{00000000-9D1B-4801-9569-59C37EFEB05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9D1B-4801-9569-59C37EFEB05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204.65</c:v>
                </c:pt>
                <c:pt idx="1">
                  <c:v>201.44</c:v>
                </c:pt>
                <c:pt idx="2">
                  <c:v>192.11</c:v>
                </c:pt>
                <c:pt idx="3">
                  <c:v>192.68</c:v>
                </c:pt>
                <c:pt idx="4">
                  <c:v>195.95</c:v>
                </c:pt>
              </c:numCache>
            </c:numRef>
          </c:val>
          <c:extLst>
            <c:ext xmlns:c16="http://schemas.microsoft.com/office/drawing/2014/chart" uri="{C3380CC4-5D6E-409C-BE32-E72D297353CC}">
              <c16:uniqueId val="{00000000-2946-461D-8E41-3CC6C43793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2946-461D-8E41-3CC6C43793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福岡県　須恵町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29270</v>
      </c>
      <c r="AM8" s="59"/>
      <c r="AN8" s="59"/>
      <c r="AO8" s="59"/>
      <c r="AP8" s="59"/>
      <c r="AQ8" s="59"/>
      <c r="AR8" s="59"/>
      <c r="AS8" s="59"/>
      <c r="AT8" s="56">
        <f>データ!$S$6</f>
        <v>16.309999999999999</v>
      </c>
      <c r="AU8" s="57"/>
      <c r="AV8" s="57"/>
      <c r="AW8" s="57"/>
      <c r="AX8" s="57"/>
      <c r="AY8" s="57"/>
      <c r="AZ8" s="57"/>
      <c r="BA8" s="57"/>
      <c r="BB8" s="46">
        <f>データ!$T$6</f>
        <v>1794.6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74.05</v>
      </c>
      <c r="J10" s="57"/>
      <c r="K10" s="57"/>
      <c r="L10" s="57"/>
      <c r="M10" s="57"/>
      <c r="N10" s="57"/>
      <c r="O10" s="58"/>
      <c r="P10" s="46">
        <f>データ!$P$6</f>
        <v>99.63</v>
      </c>
      <c r="Q10" s="46"/>
      <c r="R10" s="46"/>
      <c r="S10" s="46"/>
      <c r="T10" s="46"/>
      <c r="U10" s="46"/>
      <c r="V10" s="46"/>
      <c r="W10" s="59">
        <f>データ!$Q$6</f>
        <v>3920</v>
      </c>
      <c r="X10" s="59"/>
      <c r="Y10" s="59"/>
      <c r="Z10" s="59"/>
      <c r="AA10" s="59"/>
      <c r="AB10" s="59"/>
      <c r="AC10" s="59"/>
      <c r="AD10" s="2"/>
      <c r="AE10" s="2"/>
      <c r="AF10" s="2"/>
      <c r="AG10" s="2"/>
      <c r="AH10" s="2"/>
      <c r="AI10" s="2"/>
      <c r="AJ10" s="2"/>
      <c r="AK10" s="2"/>
      <c r="AL10" s="59">
        <f>データ!$U$6</f>
        <v>29232</v>
      </c>
      <c r="AM10" s="59"/>
      <c r="AN10" s="59"/>
      <c r="AO10" s="59"/>
      <c r="AP10" s="59"/>
      <c r="AQ10" s="59"/>
      <c r="AR10" s="59"/>
      <c r="AS10" s="59"/>
      <c r="AT10" s="56">
        <f>データ!$V$6</f>
        <v>9.0399999999999991</v>
      </c>
      <c r="AU10" s="57"/>
      <c r="AV10" s="57"/>
      <c r="AW10" s="57"/>
      <c r="AX10" s="57"/>
      <c r="AY10" s="57"/>
      <c r="AZ10" s="57"/>
      <c r="BA10" s="57"/>
      <c r="BB10" s="46">
        <f>データ!$W$6</f>
        <v>3233.63</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Yl2/AzdIdAgUASrVxYFf0YmhvwCN8lsUwvAjahYQxBKFXsr6cqIwPrSV1ksMCNLcHU1OkVEvcMkQBJPmJr4Ug==" saltValue="HlsK7DjkXD10NvCqQ9kaF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403440</v>
      </c>
      <c r="D6" s="20">
        <f t="shared" si="3"/>
        <v>46</v>
      </c>
      <c r="E6" s="20">
        <f t="shared" si="3"/>
        <v>1</v>
      </c>
      <c r="F6" s="20">
        <f t="shared" si="3"/>
        <v>0</v>
      </c>
      <c r="G6" s="20">
        <f t="shared" si="3"/>
        <v>1</v>
      </c>
      <c r="H6" s="20" t="str">
        <f t="shared" si="3"/>
        <v>福岡県　須恵町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74.05</v>
      </c>
      <c r="P6" s="21">
        <f t="shared" si="3"/>
        <v>99.63</v>
      </c>
      <c r="Q6" s="21">
        <f t="shared" si="3"/>
        <v>3920</v>
      </c>
      <c r="R6" s="21">
        <f t="shared" si="3"/>
        <v>29270</v>
      </c>
      <c r="S6" s="21">
        <f t="shared" si="3"/>
        <v>16.309999999999999</v>
      </c>
      <c r="T6" s="21">
        <f t="shared" si="3"/>
        <v>1794.6</v>
      </c>
      <c r="U6" s="21">
        <f t="shared" si="3"/>
        <v>29232</v>
      </c>
      <c r="V6" s="21">
        <f t="shared" si="3"/>
        <v>9.0399999999999991</v>
      </c>
      <c r="W6" s="21">
        <f t="shared" si="3"/>
        <v>3233.63</v>
      </c>
      <c r="X6" s="22">
        <f>IF(X7="",NA(),X7)</f>
        <v>113.44</v>
      </c>
      <c r="Y6" s="22">
        <f t="shared" ref="Y6:AG6" si="4">IF(Y7="",NA(),Y7)</f>
        <v>111.37</v>
      </c>
      <c r="Z6" s="22">
        <f t="shared" si="4"/>
        <v>116.19</v>
      </c>
      <c r="AA6" s="22">
        <f t="shared" si="4"/>
        <v>116.38</v>
      </c>
      <c r="AB6" s="22">
        <f t="shared" si="4"/>
        <v>113.72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307.99</v>
      </c>
      <c r="AU6" s="22">
        <f t="shared" ref="AU6:BC6" si="6">IF(AU7="",NA(),AU7)</f>
        <v>424.6</v>
      </c>
      <c r="AV6" s="22">
        <f t="shared" si="6"/>
        <v>493.31</v>
      </c>
      <c r="AW6" s="22">
        <f t="shared" si="6"/>
        <v>554.52</v>
      </c>
      <c r="AX6" s="22">
        <f t="shared" si="6"/>
        <v>468.94</v>
      </c>
      <c r="AY6" s="22">
        <f t="shared" si="6"/>
        <v>369.69</v>
      </c>
      <c r="AZ6" s="22">
        <f t="shared" si="6"/>
        <v>379.08</v>
      </c>
      <c r="BA6" s="22">
        <f t="shared" si="6"/>
        <v>367.55</v>
      </c>
      <c r="BB6" s="22">
        <f t="shared" si="6"/>
        <v>378.56</v>
      </c>
      <c r="BC6" s="22">
        <f t="shared" si="6"/>
        <v>364.46</v>
      </c>
      <c r="BD6" s="21" t="str">
        <f>IF(BD7="","",IF(BD7="-","【-】","【"&amp;SUBSTITUTE(TEXT(BD7,"#,##0.00"),"-","△")&amp;"】"))</f>
        <v>【252.29】</v>
      </c>
      <c r="BE6" s="22">
        <f>IF(BE7="",NA(),BE7)</f>
        <v>276.98</v>
      </c>
      <c r="BF6" s="22">
        <f t="shared" ref="BF6:BN6" si="7">IF(BF7="",NA(),BF7)</f>
        <v>266.45</v>
      </c>
      <c r="BG6" s="22">
        <f t="shared" si="7"/>
        <v>247.96</v>
      </c>
      <c r="BH6" s="22">
        <f t="shared" si="7"/>
        <v>233.19</v>
      </c>
      <c r="BI6" s="22">
        <f t="shared" si="7"/>
        <v>220.71</v>
      </c>
      <c r="BJ6" s="22">
        <f t="shared" si="7"/>
        <v>402.99</v>
      </c>
      <c r="BK6" s="22">
        <f t="shared" si="7"/>
        <v>398.98</v>
      </c>
      <c r="BL6" s="22">
        <f t="shared" si="7"/>
        <v>418.68</v>
      </c>
      <c r="BM6" s="22">
        <f t="shared" si="7"/>
        <v>395.68</v>
      </c>
      <c r="BN6" s="22">
        <f t="shared" si="7"/>
        <v>403.72</v>
      </c>
      <c r="BO6" s="21" t="str">
        <f>IF(BO7="","",IF(BO7="-","【-】","【"&amp;SUBSTITUTE(TEXT(BO7,"#,##0.00"),"-","△")&amp;"】"))</f>
        <v>【268.07】</v>
      </c>
      <c r="BP6" s="22">
        <f>IF(BP7="",NA(),BP7)</f>
        <v>106.15</v>
      </c>
      <c r="BQ6" s="22">
        <f t="shared" ref="BQ6:BY6" si="8">IF(BQ7="",NA(),BQ7)</f>
        <v>107.06</v>
      </c>
      <c r="BR6" s="22">
        <f t="shared" si="8"/>
        <v>111.55</v>
      </c>
      <c r="BS6" s="22">
        <f t="shared" si="8"/>
        <v>111.56</v>
      </c>
      <c r="BT6" s="22">
        <f t="shared" si="8"/>
        <v>109.1</v>
      </c>
      <c r="BU6" s="22">
        <f t="shared" si="8"/>
        <v>98.66</v>
      </c>
      <c r="BV6" s="22">
        <f t="shared" si="8"/>
        <v>98.64</v>
      </c>
      <c r="BW6" s="22">
        <f t="shared" si="8"/>
        <v>94.78</v>
      </c>
      <c r="BX6" s="22">
        <f t="shared" si="8"/>
        <v>97.59</v>
      </c>
      <c r="BY6" s="22">
        <f t="shared" si="8"/>
        <v>92.17</v>
      </c>
      <c r="BZ6" s="21" t="str">
        <f>IF(BZ7="","",IF(BZ7="-","【-】","【"&amp;SUBSTITUTE(TEXT(BZ7,"#,##0.00"),"-","△")&amp;"】"))</f>
        <v>【97.47】</v>
      </c>
      <c r="CA6" s="22">
        <f>IF(CA7="",NA(),CA7)</f>
        <v>204.65</v>
      </c>
      <c r="CB6" s="22">
        <f t="shared" ref="CB6:CJ6" si="9">IF(CB7="",NA(),CB7)</f>
        <v>201.44</v>
      </c>
      <c r="CC6" s="22">
        <f t="shared" si="9"/>
        <v>192.11</v>
      </c>
      <c r="CD6" s="22">
        <f t="shared" si="9"/>
        <v>192.68</v>
      </c>
      <c r="CE6" s="22">
        <f t="shared" si="9"/>
        <v>195.95</v>
      </c>
      <c r="CF6" s="22">
        <f t="shared" si="9"/>
        <v>178.59</v>
      </c>
      <c r="CG6" s="22">
        <f t="shared" si="9"/>
        <v>178.92</v>
      </c>
      <c r="CH6" s="22">
        <f t="shared" si="9"/>
        <v>181.3</v>
      </c>
      <c r="CI6" s="22">
        <f t="shared" si="9"/>
        <v>181.71</v>
      </c>
      <c r="CJ6" s="22">
        <f t="shared" si="9"/>
        <v>188.51</v>
      </c>
      <c r="CK6" s="21" t="str">
        <f>IF(CK7="","",IF(CK7="-","【-】","【"&amp;SUBSTITUTE(TEXT(CK7,"#,##0.00"),"-","△")&amp;"】"))</f>
        <v>【174.75】</v>
      </c>
      <c r="CL6" s="22">
        <f>IF(CL7="",NA(),CL7)</f>
        <v>59.53</v>
      </c>
      <c r="CM6" s="22">
        <f t="shared" ref="CM6:CU6" si="10">IF(CM7="",NA(),CM7)</f>
        <v>58.73</v>
      </c>
      <c r="CN6" s="22">
        <f t="shared" si="10"/>
        <v>60.91</v>
      </c>
      <c r="CO6" s="22">
        <f t="shared" si="10"/>
        <v>61.22</v>
      </c>
      <c r="CP6" s="22">
        <f t="shared" si="10"/>
        <v>61.71</v>
      </c>
      <c r="CQ6" s="22">
        <f t="shared" si="10"/>
        <v>55.03</v>
      </c>
      <c r="CR6" s="22">
        <f t="shared" si="10"/>
        <v>55.14</v>
      </c>
      <c r="CS6" s="22">
        <f t="shared" si="10"/>
        <v>55.89</v>
      </c>
      <c r="CT6" s="22">
        <f t="shared" si="10"/>
        <v>55.72</v>
      </c>
      <c r="CU6" s="22">
        <f t="shared" si="10"/>
        <v>55.31</v>
      </c>
      <c r="CV6" s="21" t="str">
        <f>IF(CV7="","",IF(CV7="-","【-】","【"&amp;SUBSTITUTE(TEXT(CV7,"#,##0.00"),"-","△")&amp;"】"))</f>
        <v>【59.97】</v>
      </c>
      <c r="CW6" s="22">
        <f>IF(CW7="",NA(),CW7)</f>
        <v>94.85</v>
      </c>
      <c r="CX6" s="22">
        <f t="shared" ref="CX6:DF6" si="11">IF(CX7="",NA(),CX7)</f>
        <v>95.99</v>
      </c>
      <c r="CY6" s="22">
        <f t="shared" si="11"/>
        <v>95.85</v>
      </c>
      <c r="CZ6" s="22">
        <f t="shared" si="11"/>
        <v>96.05</v>
      </c>
      <c r="DA6" s="22">
        <f t="shared" si="11"/>
        <v>95.57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43.06</v>
      </c>
      <c r="DI6" s="22">
        <f t="shared" ref="DI6:DQ6" si="12">IF(DI7="",NA(),DI7)</f>
        <v>44.35</v>
      </c>
      <c r="DJ6" s="22">
        <f t="shared" si="12"/>
        <v>45.78</v>
      </c>
      <c r="DK6" s="22">
        <f t="shared" si="12"/>
        <v>47.05</v>
      </c>
      <c r="DL6" s="22">
        <f t="shared" si="12"/>
        <v>48.13</v>
      </c>
      <c r="DM6" s="22">
        <f t="shared" si="12"/>
        <v>48.87</v>
      </c>
      <c r="DN6" s="22">
        <f t="shared" si="12"/>
        <v>49.92</v>
      </c>
      <c r="DO6" s="22">
        <f t="shared" si="12"/>
        <v>50.63</v>
      </c>
      <c r="DP6" s="22">
        <f t="shared" si="12"/>
        <v>51.29</v>
      </c>
      <c r="DQ6" s="22">
        <f t="shared" si="12"/>
        <v>52.2</v>
      </c>
      <c r="DR6" s="21" t="str">
        <f>IF(DR7="","",IF(DR7="-","【-】","【"&amp;SUBSTITUTE(TEXT(DR7,"#,##0.00"),"-","△")&amp;"】"))</f>
        <v>【51.51】</v>
      </c>
      <c r="DS6" s="22">
        <f>IF(DS7="",NA(),DS7)</f>
        <v>2.74</v>
      </c>
      <c r="DT6" s="22">
        <f t="shared" ref="DT6:EB6" si="13">IF(DT7="",NA(),DT7)</f>
        <v>2.59</v>
      </c>
      <c r="DU6" s="22">
        <f t="shared" si="13"/>
        <v>2.59</v>
      </c>
      <c r="DV6" s="22">
        <f t="shared" si="13"/>
        <v>2.52</v>
      </c>
      <c r="DW6" s="22">
        <f t="shared" si="13"/>
        <v>2.4700000000000002</v>
      </c>
      <c r="DX6" s="22">
        <f t="shared" si="13"/>
        <v>14.85</v>
      </c>
      <c r="DY6" s="22">
        <f t="shared" si="13"/>
        <v>16.88</v>
      </c>
      <c r="DZ6" s="22">
        <f t="shared" si="13"/>
        <v>18.28</v>
      </c>
      <c r="EA6" s="22">
        <f t="shared" si="13"/>
        <v>19.61</v>
      </c>
      <c r="EB6" s="22">
        <f t="shared" si="13"/>
        <v>20.73</v>
      </c>
      <c r="EC6" s="21" t="str">
        <f>IF(EC7="","",IF(EC7="-","【-】","【"&amp;SUBSTITUTE(TEXT(EC7,"#,##0.00"),"-","△")&amp;"】"))</f>
        <v>【23.75】</v>
      </c>
      <c r="ED6" s="22">
        <f>IF(ED7="",NA(),ED7)</f>
        <v>1.6</v>
      </c>
      <c r="EE6" s="22">
        <f t="shared" ref="EE6:EM6" si="14">IF(EE7="",NA(),EE7)</f>
        <v>0.82</v>
      </c>
      <c r="EF6" s="22">
        <f t="shared" si="14"/>
        <v>0.68</v>
      </c>
      <c r="EG6" s="22">
        <f t="shared" si="14"/>
        <v>0.74</v>
      </c>
      <c r="EH6" s="22">
        <f t="shared" si="14"/>
        <v>0.8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403440</v>
      </c>
      <c r="D7" s="24">
        <v>46</v>
      </c>
      <c r="E7" s="24">
        <v>1</v>
      </c>
      <c r="F7" s="24">
        <v>0</v>
      </c>
      <c r="G7" s="24">
        <v>1</v>
      </c>
      <c r="H7" s="24" t="s">
        <v>93</v>
      </c>
      <c r="I7" s="24" t="s">
        <v>94</v>
      </c>
      <c r="J7" s="24" t="s">
        <v>95</v>
      </c>
      <c r="K7" s="24" t="s">
        <v>96</v>
      </c>
      <c r="L7" s="24" t="s">
        <v>97</v>
      </c>
      <c r="M7" s="24" t="s">
        <v>98</v>
      </c>
      <c r="N7" s="25" t="s">
        <v>99</v>
      </c>
      <c r="O7" s="25">
        <v>74.05</v>
      </c>
      <c r="P7" s="25">
        <v>99.63</v>
      </c>
      <c r="Q7" s="25">
        <v>3920</v>
      </c>
      <c r="R7" s="25">
        <v>29270</v>
      </c>
      <c r="S7" s="25">
        <v>16.309999999999999</v>
      </c>
      <c r="T7" s="25">
        <v>1794.6</v>
      </c>
      <c r="U7" s="25">
        <v>29232</v>
      </c>
      <c r="V7" s="25">
        <v>9.0399999999999991</v>
      </c>
      <c r="W7" s="25">
        <v>3233.63</v>
      </c>
      <c r="X7" s="25">
        <v>113.44</v>
      </c>
      <c r="Y7" s="25">
        <v>111.37</v>
      </c>
      <c r="Z7" s="25">
        <v>116.19</v>
      </c>
      <c r="AA7" s="25">
        <v>116.38</v>
      </c>
      <c r="AB7" s="25">
        <v>113.72</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307.99</v>
      </c>
      <c r="AU7" s="25">
        <v>424.6</v>
      </c>
      <c r="AV7" s="25">
        <v>493.31</v>
      </c>
      <c r="AW7" s="25">
        <v>554.52</v>
      </c>
      <c r="AX7" s="25">
        <v>468.94</v>
      </c>
      <c r="AY7" s="25">
        <v>369.69</v>
      </c>
      <c r="AZ7" s="25">
        <v>379.08</v>
      </c>
      <c r="BA7" s="25">
        <v>367.55</v>
      </c>
      <c r="BB7" s="25">
        <v>378.56</v>
      </c>
      <c r="BC7" s="25">
        <v>364.46</v>
      </c>
      <c r="BD7" s="25">
        <v>252.29</v>
      </c>
      <c r="BE7" s="25">
        <v>276.98</v>
      </c>
      <c r="BF7" s="25">
        <v>266.45</v>
      </c>
      <c r="BG7" s="25">
        <v>247.96</v>
      </c>
      <c r="BH7" s="25">
        <v>233.19</v>
      </c>
      <c r="BI7" s="25">
        <v>220.71</v>
      </c>
      <c r="BJ7" s="25">
        <v>402.99</v>
      </c>
      <c r="BK7" s="25">
        <v>398.98</v>
      </c>
      <c r="BL7" s="25">
        <v>418.68</v>
      </c>
      <c r="BM7" s="25">
        <v>395.68</v>
      </c>
      <c r="BN7" s="25">
        <v>403.72</v>
      </c>
      <c r="BO7" s="25">
        <v>268.07</v>
      </c>
      <c r="BP7" s="25">
        <v>106.15</v>
      </c>
      <c r="BQ7" s="25">
        <v>107.06</v>
      </c>
      <c r="BR7" s="25">
        <v>111.55</v>
      </c>
      <c r="BS7" s="25">
        <v>111.56</v>
      </c>
      <c r="BT7" s="25">
        <v>109.1</v>
      </c>
      <c r="BU7" s="25">
        <v>98.66</v>
      </c>
      <c r="BV7" s="25">
        <v>98.64</v>
      </c>
      <c r="BW7" s="25">
        <v>94.78</v>
      </c>
      <c r="BX7" s="25">
        <v>97.59</v>
      </c>
      <c r="BY7" s="25">
        <v>92.17</v>
      </c>
      <c r="BZ7" s="25">
        <v>97.47</v>
      </c>
      <c r="CA7" s="25">
        <v>204.65</v>
      </c>
      <c r="CB7" s="25">
        <v>201.44</v>
      </c>
      <c r="CC7" s="25">
        <v>192.11</v>
      </c>
      <c r="CD7" s="25">
        <v>192.68</v>
      </c>
      <c r="CE7" s="25">
        <v>195.95</v>
      </c>
      <c r="CF7" s="25">
        <v>178.59</v>
      </c>
      <c r="CG7" s="25">
        <v>178.92</v>
      </c>
      <c r="CH7" s="25">
        <v>181.3</v>
      </c>
      <c r="CI7" s="25">
        <v>181.71</v>
      </c>
      <c r="CJ7" s="25">
        <v>188.51</v>
      </c>
      <c r="CK7" s="25">
        <v>174.75</v>
      </c>
      <c r="CL7" s="25">
        <v>59.53</v>
      </c>
      <c r="CM7" s="25">
        <v>58.73</v>
      </c>
      <c r="CN7" s="25">
        <v>60.91</v>
      </c>
      <c r="CO7" s="25">
        <v>61.22</v>
      </c>
      <c r="CP7" s="25">
        <v>61.71</v>
      </c>
      <c r="CQ7" s="25">
        <v>55.03</v>
      </c>
      <c r="CR7" s="25">
        <v>55.14</v>
      </c>
      <c r="CS7" s="25">
        <v>55.89</v>
      </c>
      <c r="CT7" s="25">
        <v>55.72</v>
      </c>
      <c r="CU7" s="25">
        <v>55.31</v>
      </c>
      <c r="CV7" s="25">
        <v>59.97</v>
      </c>
      <c r="CW7" s="25">
        <v>94.85</v>
      </c>
      <c r="CX7" s="25">
        <v>95.99</v>
      </c>
      <c r="CY7" s="25">
        <v>95.85</v>
      </c>
      <c r="CZ7" s="25">
        <v>96.05</v>
      </c>
      <c r="DA7" s="25">
        <v>95.57</v>
      </c>
      <c r="DB7" s="25">
        <v>81.900000000000006</v>
      </c>
      <c r="DC7" s="25">
        <v>81.39</v>
      </c>
      <c r="DD7" s="25">
        <v>81.27</v>
      </c>
      <c r="DE7" s="25">
        <v>81.260000000000005</v>
      </c>
      <c r="DF7" s="25">
        <v>80.36</v>
      </c>
      <c r="DG7" s="25">
        <v>89.76</v>
      </c>
      <c r="DH7" s="25">
        <v>43.06</v>
      </c>
      <c r="DI7" s="25">
        <v>44.35</v>
      </c>
      <c r="DJ7" s="25">
        <v>45.78</v>
      </c>
      <c r="DK7" s="25">
        <v>47.05</v>
      </c>
      <c r="DL7" s="25">
        <v>48.13</v>
      </c>
      <c r="DM7" s="25">
        <v>48.87</v>
      </c>
      <c r="DN7" s="25">
        <v>49.92</v>
      </c>
      <c r="DO7" s="25">
        <v>50.63</v>
      </c>
      <c r="DP7" s="25">
        <v>51.29</v>
      </c>
      <c r="DQ7" s="25">
        <v>52.2</v>
      </c>
      <c r="DR7" s="25">
        <v>51.51</v>
      </c>
      <c r="DS7" s="25">
        <v>2.74</v>
      </c>
      <c r="DT7" s="25">
        <v>2.59</v>
      </c>
      <c r="DU7" s="25">
        <v>2.59</v>
      </c>
      <c r="DV7" s="25">
        <v>2.52</v>
      </c>
      <c r="DW7" s="25">
        <v>2.4700000000000002</v>
      </c>
      <c r="DX7" s="25">
        <v>14.85</v>
      </c>
      <c r="DY7" s="25">
        <v>16.88</v>
      </c>
      <c r="DZ7" s="25">
        <v>18.28</v>
      </c>
      <c r="EA7" s="25">
        <v>19.61</v>
      </c>
      <c r="EB7" s="25">
        <v>20.73</v>
      </c>
      <c r="EC7" s="25">
        <v>23.75</v>
      </c>
      <c r="ED7" s="25">
        <v>1.6</v>
      </c>
      <c r="EE7" s="25">
        <v>0.82</v>
      </c>
      <c r="EF7" s="25">
        <v>0.68</v>
      </c>
      <c r="EG7" s="25">
        <v>0.74</v>
      </c>
      <c r="EH7" s="25">
        <v>0.8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宮園　勉</cp:lastModifiedBy>
  <dcterms:created xsi:type="dcterms:W3CDTF">2023-12-05T01:00:58Z</dcterms:created>
  <dcterms:modified xsi:type="dcterms:W3CDTF">2024-01-22T01:57:30Z</dcterms:modified>
  <cp:category/>
</cp:coreProperties>
</file>